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74FBAAE5-9A04-4EDA-BE58-773E157723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標價清單" sheetId="15" r:id="rId1"/>
    <sheet name="估價單" sheetId="4" state="hidden" r:id="rId2"/>
  </sheets>
  <definedNames>
    <definedName name="_xlnm.Print_Area" localSheetId="1">估價單!$A$1:$G$36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" i="4" l="1"/>
  <c r="F14" i="4"/>
  <c r="F15" i="4"/>
  <c r="F16" i="4"/>
  <c r="F17" i="4"/>
  <c r="F18" i="4"/>
  <c r="F19" i="4"/>
  <c r="F20" i="4"/>
  <c r="F12" i="4"/>
  <c r="F7" i="4"/>
  <c r="F8" i="4"/>
  <c r="F9" i="4"/>
  <c r="F21" i="4" l="1"/>
  <c r="F24" i="4"/>
  <c r="F23" i="4"/>
  <c r="F22" i="4"/>
  <c r="F11" i="4"/>
  <c r="F25" i="4" l="1"/>
  <c r="F10" i="4"/>
  <c r="F26" i="4" l="1"/>
  <c r="F29" i="4" l="1"/>
  <c r="F28" i="4"/>
  <c r="F30" i="4" s="1"/>
  <c r="F32" i="4" l="1"/>
  <c r="F33" i="4" s="1"/>
  <c r="B34" i="4" s="1"/>
</calcChain>
</file>

<file path=xl/sharedStrings.xml><?xml version="1.0" encoding="utf-8"?>
<sst xmlns="http://schemas.openxmlformats.org/spreadsheetml/2006/main" count="107" uniqueCount="81">
  <si>
    <t>車</t>
    <phoneticPr fontId="1" type="noConversion"/>
  </si>
  <si>
    <t>業主名稱：東海大學</t>
  </si>
  <si>
    <t>壹</t>
  </si>
  <si>
    <t>直接工程費</t>
    <phoneticPr fontId="2" type="noConversion"/>
  </si>
  <si>
    <t>一</t>
    <phoneticPr fontId="2" type="noConversion"/>
  </si>
  <si>
    <t>式</t>
  </si>
  <si>
    <t/>
  </si>
  <si>
    <t>小計</t>
  </si>
  <si>
    <t>二</t>
    <phoneticPr fontId="2" type="noConversion"/>
  </si>
  <si>
    <t>三</t>
    <phoneticPr fontId="2" type="noConversion"/>
  </si>
  <si>
    <t>壹合計</t>
    <phoneticPr fontId="2" type="noConversion"/>
  </si>
  <si>
    <t>貳</t>
    <phoneticPr fontId="2" type="noConversion"/>
  </si>
  <si>
    <t>間接工程費</t>
    <phoneticPr fontId="2" type="noConversion"/>
  </si>
  <si>
    <t>營造管理及雜費</t>
    <phoneticPr fontId="2" type="noConversion"/>
  </si>
  <si>
    <t>式</t>
    <phoneticPr fontId="2" type="noConversion"/>
  </si>
  <si>
    <t>壹*8%</t>
    <phoneticPr fontId="2" type="noConversion"/>
  </si>
  <si>
    <t>安全衛生費</t>
    <phoneticPr fontId="2" type="noConversion"/>
  </si>
  <si>
    <t>壹*1.1%</t>
    <phoneticPr fontId="2" type="noConversion"/>
  </si>
  <si>
    <t>營業稅</t>
    <phoneticPr fontId="2" type="noConversion"/>
  </si>
  <si>
    <t>(壹+貳1+貳2)*5%</t>
    <phoneticPr fontId="2" type="noConversion"/>
  </si>
  <si>
    <t>營造綜合保險費</t>
    <phoneticPr fontId="2" type="noConversion"/>
  </si>
  <si>
    <t>貳小計</t>
    <phoneticPr fontId="2" type="noConversion"/>
  </si>
  <si>
    <t>壹貳總計</t>
    <phoneticPr fontId="2" type="noConversion"/>
  </si>
  <si>
    <t>總計：</t>
    <phoneticPr fontId="2" type="noConversion"/>
  </si>
  <si>
    <t>元整(含稅)</t>
    <phoneticPr fontId="2" type="noConversion"/>
  </si>
  <si>
    <t>備註：
1.投標廠商應於投標前自行前往工程地點勘查，考慮未來施工時可能影響之狀況(含工程放樣、交通引導及安全設施)，並詳閱設計圖說予以正確估價。本標價清單及圖說所列項目數量應詳加計算，如價單有項目漏列時，投標廠商得將漏列項目一律併入「其他」一項計列。
2.投標廠商應完成圖說及估價單所列載之全部工程項目，不得以數量不符或項目漏列為由，要求業主追加工程費用。
3.承包商須負責施工完竣後之現場損壞部分復原及清潔。
4.本工程以總價決標。</t>
    <phoneticPr fontId="2" type="noConversion"/>
  </si>
  <si>
    <t>用    印
投標廠商名稱：                                    負責人：
電話：                                            統一編號：
住址：                              
中華民國      年      月       日</t>
    <phoneticPr fontId="2" type="noConversion"/>
  </si>
  <si>
    <t>假設工程</t>
    <phoneticPr fontId="2" type="noConversion"/>
  </si>
  <si>
    <t>工程警示帶</t>
    <phoneticPr fontId="1" type="noConversion"/>
  </si>
  <si>
    <t>乙種圍籬</t>
    <phoneticPr fontId="2" type="noConversion"/>
  </si>
  <si>
    <t>泥作工程</t>
    <phoneticPr fontId="2" type="noConversion"/>
  </si>
  <si>
    <t>其他、雜項、清潔</t>
    <phoneticPr fontId="2" type="noConversion"/>
  </si>
  <si>
    <r>
      <t>項次</t>
    </r>
    <r>
      <rPr>
        <sz val="11"/>
        <color theme="1"/>
        <rFont val="標楷體"/>
        <family val="4"/>
        <charset val="136"/>
      </rPr>
      <t>Item</t>
    </r>
    <phoneticPr fontId="2" type="noConversion"/>
  </si>
  <si>
    <r>
      <t xml:space="preserve">品   名 / 規   格                                          </t>
    </r>
    <r>
      <rPr>
        <sz val="12"/>
        <rFont val="標楷體"/>
        <family val="4"/>
        <charset val="136"/>
      </rPr>
      <t>Description</t>
    </r>
    <phoneticPr fontId="2" type="noConversion"/>
  </si>
  <si>
    <r>
      <t>單位</t>
    </r>
    <r>
      <rPr>
        <sz val="12"/>
        <rFont val="標楷體"/>
        <family val="4"/>
        <charset val="136"/>
      </rPr>
      <t>Unit</t>
    </r>
    <phoneticPr fontId="2" type="noConversion"/>
  </si>
  <si>
    <r>
      <t xml:space="preserve">數量
</t>
    </r>
    <r>
      <rPr>
        <sz val="12"/>
        <rFont val="標楷體"/>
        <family val="4"/>
        <charset val="136"/>
      </rPr>
      <t>QTY.</t>
    </r>
    <phoneticPr fontId="2" type="noConversion"/>
  </si>
  <si>
    <r>
      <t xml:space="preserve">金      額
  </t>
    </r>
    <r>
      <rPr>
        <sz val="12"/>
        <rFont val="標楷體"/>
        <family val="4"/>
        <charset val="136"/>
      </rPr>
      <t>Amount</t>
    </r>
    <phoneticPr fontId="2" type="noConversion"/>
  </si>
  <si>
    <r>
      <t xml:space="preserve">備    註
</t>
    </r>
    <r>
      <rPr>
        <sz val="12"/>
        <rFont val="標楷體"/>
        <family val="4"/>
        <charset val="136"/>
      </rPr>
      <t>Remark</t>
    </r>
    <phoneticPr fontId="2" type="noConversion"/>
  </si>
  <si>
    <t>其他、工地細部清潔</t>
    <phoneticPr fontId="2" type="noConversion"/>
  </si>
  <si>
    <r>
      <t xml:space="preserve">單 價
</t>
    </r>
    <r>
      <rPr>
        <sz val="12"/>
        <rFont val="標楷體"/>
        <family val="4"/>
        <charset val="136"/>
      </rPr>
      <t>Unit Price</t>
    </r>
    <phoneticPr fontId="2" type="noConversion"/>
  </si>
  <si>
    <t>水溝側牆組模及拆模</t>
  </si>
  <si>
    <t>填2000PSI混凝土</t>
    <phoneticPr fontId="1" type="noConversion"/>
  </si>
  <si>
    <t>混凝土壓送或小搬運</t>
    <phoneticPr fontId="1" type="noConversion"/>
  </si>
  <si>
    <t>混凝土表面粉光刷毛</t>
    <phoneticPr fontId="1" type="noConversion"/>
  </si>
  <si>
    <t>接排水管-除濕機排水接至排水溝</t>
    <phoneticPr fontId="1" type="noConversion"/>
  </si>
  <si>
    <t>側牆水泥粉光</t>
  </si>
  <si>
    <t>清潔廢棄物運除</t>
  </si>
  <si>
    <t>植#3鋼筋間距25公分</t>
  </si>
  <si>
    <t>綁#3鋼筋單層雙向@20公分鋼筋工料</t>
  </si>
  <si>
    <t>迷你挖土機整地</t>
    <phoneticPr fontId="1" type="noConversion"/>
  </si>
  <si>
    <t>斜坡道人行步道鋪磚</t>
    <phoneticPr fontId="1" type="noConversion"/>
  </si>
  <si>
    <r>
      <t>m</t>
    </r>
    <r>
      <rPr>
        <vertAlign val="superscript"/>
        <sz val="14"/>
        <color indexed="8"/>
        <rFont val="標楷體"/>
        <family val="4"/>
        <charset val="136"/>
      </rPr>
      <t>2</t>
    </r>
    <phoneticPr fontId="1" type="noConversion"/>
  </si>
  <si>
    <r>
      <t>m</t>
    </r>
    <r>
      <rPr>
        <vertAlign val="superscript"/>
        <sz val="14"/>
        <color indexed="8"/>
        <rFont val="標楷體"/>
        <family val="4"/>
        <charset val="136"/>
      </rPr>
      <t>3</t>
    </r>
    <phoneticPr fontId="1" type="noConversion"/>
  </si>
  <si>
    <t>支</t>
    <phoneticPr fontId="1" type="noConversion"/>
  </si>
  <si>
    <t>式</t>
    <phoneticPr fontId="1" type="noConversion"/>
  </si>
  <si>
    <t>支</t>
    <phoneticPr fontId="1" type="noConversion"/>
  </si>
  <si>
    <t>噸</t>
    <phoneticPr fontId="1" type="noConversion"/>
  </si>
  <si>
    <t>(壹+貳1+貳2)*0.4%
本項若低於2000元，以2000元計。</t>
    <phoneticPr fontId="2" type="noConversion"/>
  </si>
  <si>
    <t>用原有步道磚拆下回舖</t>
    <phoneticPr fontId="2" type="noConversion"/>
  </si>
  <si>
    <t>工程名稱：音樂系步道整修工程</t>
    <phoneticPr fontId="2" type="noConversion"/>
  </si>
  <si>
    <t>估價單</t>
    <phoneticPr fontId="2" type="noConversion"/>
  </si>
  <si>
    <t xml:space="preserve"> </t>
    <phoneticPr fontId="2" type="noConversion"/>
  </si>
  <si>
    <t>總計</t>
    <phoneticPr fontId="1" type="noConversion"/>
  </si>
  <si>
    <t>用    印
投標廠商名稱：                                               負責人:
電話：                                                       統一編號：
住址：                           
中華民國      年      月       日</t>
    <phoneticPr fontId="2" type="noConversion"/>
  </si>
  <si>
    <t>貳</t>
    <phoneticPr fontId="1" type="noConversion"/>
  </si>
  <si>
    <t>叁</t>
    <phoneticPr fontId="1" type="noConversion"/>
  </si>
  <si>
    <t>標價清單</t>
    <phoneticPr fontId="2" type="noConversion"/>
  </si>
  <si>
    <t>1</t>
    <phoneticPr fontId="16" type="noConversion"/>
  </si>
  <si>
    <t>設計費</t>
    <phoneticPr fontId="16" type="noConversion"/>
  </si>
  <si>
    <t>2</t>
    <phoneticPr fontId="16" type="noConversion"/>
  </si>
  <si>
    <t>營業稅(5%)</t>
  </si>
  <si>
    <t>統包工程施工費 合計:</t>
    <phoneticPr fontId="1" type="noConversion"/>
  </si>
  <si>
    <t>統包工程設計費 合計:</t>
    <phoneticPr fontId="1" type="noConversion"/>
  </si>
  <si>
    <t>本表單請自行延伸應用</t>
  </si>
  <si>
    <t>統包工程設計費</t>
    <phoneticPr fontId="2" type="noConversion"/>
  </si>
  <si>
    <t>工程名稱：東海湖旁倉庫空間整修工程</t>
    <phoneticPr fontId="2" type="noConversion"/>
  </si>
  <si>
    <t>(依規劃設計內容所需填寫)</t>
    <phoneticPr fontId="1" type="noConversion"/>
  </si>
  <si>
    <t>(依規劃設計內容所需填寫)必須包含(營造綜合保險及雇主意外責任保險)</t>
    <phoneticPr fontId="1" type="noConversion"/>
  </si>
  <si>
    <t>(依規劃設計內容所需填寫)必須包含(專業責任險)</t>
    <phoneticPr fontId="1" type="noConversion"/>
  </si>
  <si>
    <t xml:space="preserve">新台幣:    仟    佰     拾    萬     仟     佰     拾    元整(含稅)   </t>
    <phoneticPr fontId="1" type="noConversion"/>
  </si>
  <si>
    <t>備註：
1.投標廠商應於投標前自行前往工程地點勘查，考慮未來施工時可能影響之狀況(含工程放樣、交通引導及安全設施)，並詳閱設計圖說予以正確估價。本標價清單及圖說所列項目數量應詳加計算。
2.投標廠商應完成圖說及估價單所列載之全部工程項目，不得以數量不符或項目漏列為由，要求業主追加工程費用。
3.承包商須負責施工完竣後之現場損壞部分復原及清潔。
4.本工程以總價決標。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</si>
</sst>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76" formatCode="0_);[Red]\(0\)"/>
    <numFmt numFmtId="177" formatCode="#,##0_ "/>
    <numFmt numFmtId="178" formatCode="#,##0.0_ "/>
    <numFmt numFmtId="179" formatCode="[DBNum2]&quot;新臺幣&quot;[$-404]General"/>
    <numFmt numFmtId="180" formatCode="_-* #,##0_-;\-* #,##0_-;_-* &quot;-&quot;??_-;_-@_-"/>
  </numFmts>
  <fonts count="18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b/>
      <sz val="20"/>
      <name val="標楷體"/>
      <family val="4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b/>
      <sz val="12"/>
      <name val="標楷體"/>
      <family val="4"/>
      <charset val="136"/>
    </font>
    <font>
      <sz val="14"/>
      <name val="標楷體"/>
      <family val="4"/>
      <charset val="136"/>
    </font>
    <font>
      <sz val="11"/>
      <color theme="1"/>
      <name val="標楷體"/>
      <family val="4"/>
      <charset val="136"/>
    </font>
    <font>
      <sz val="10"/>
      <name val="標楷體"/>
      <family val="4"/>
      <charset val="136"/>
    </font>
    <font>
      <sz val="14"/>
      <color indexed="8"/>
      <name val="標楷體"/>
      <family val="4"/>
      <charset val="136"/>
    </font>
    <font>
      <sz val="11"/>
      <color theme="1"/>
      <name val="新細明體"/>
      <family val="2"/>
      <scheme val="minor"/>
    </font>
    <font>
      <vertAlign val="superscript"/>
      <sz val="14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sz val="10"/>
      <name val="Arial"/>
      <family val="2"/>
    </font>
    <font>
      <sz val="9"/>
      <name val="新細明體"/>
      <family val="2"/>
      <charset val="136"/>
      <scheme val="minor"/>
    </font>
    <font>
      <sz val="14"/>
      <color rgb="FFFF0000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5" fillId="0" borderId="0"/>
  </cellStyleXfs>
  <cellXfs count="7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right" vertical="center"/>
    </xf>
    <xf numFmtId="0" fontId="6" fillId="0" borderId="0" xfId="0" applyFont="1"/>
    <xf numFmtId="0" fontId="6" fillId="0" borderId="0" xfId="0" applyFont="1" applyAlignment="1">
      <alignment horizontal="center"/>
    </xf>
    <xf numFmtId="177" fontId="6" fillId="0" borderId="0" xfId="0" applyNumberFormat="1" applyFont="1"/>
    <xf numFmtId="0" fontId="7" fillId="0" borderId="5" xfId="0" applyFont="1" applyBorder="1" applyAlignment="1">
      <alignment horizontal="center" vertical="center" wrapText="1"/>
    </xf>
    <xf numFmtId="177" fontId="7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 applyProtection="1">
      <alignment horizontal="left" vertical="center" wrapText="1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6" xfId="0" applyFont="1" applyBorder="1" applyAlignment="1" applyProtection="1">
      <alignment horizontal="left" vertical="center"/>
      <protection locked="0"/>
    </xf>
    <xf numFmtId="0" fontId="9" fillId="0" borderId="0" xfId="0" applyFont="1"/>
    <xf numFmtId="0" fontId="9" fillId="0" borderId="0" xfId="0" applyFont="1" applyAlignment="1">
      <alignment horizontal="center"/>
    </xf>
    <xf numFmtId="177" fontId="9" fillId="0" borderId="0" xfId="0" applyNumberFormat="1" applyFont="1"/>
    <xf numFmtId="0" fontId="6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8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right" vertical="center"/>
    </xf>
    <xf numFmtId="0" fontId="11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176" fontId="8" fillId="0" borderId="5" xfId="0" applyNumberFormat="1" applyFont="1" applyBorder="1" applyAlignment="1">
      <alignment horizontal="center" vertical="center"/>
    </xf>
    <xf numFmtId="177" fontId="8" fillId="0" borderId="5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5" xfId="0" applyFont="1" applyBorder="1" applyAlignment="1">
      <alignment vertical="center" shrinkToFit="1"/>
    </xf>
    <xf numFmtId="0" fontId="8" fillId="0" borderId="5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177" fontId="8" fillId="0" borderId="5" xfId="0" applyNumberFormat="1" applyFont="1" applyBorder="1" applyAlignment="1">
      <alignment vertical="center" shrinkToFit="1"/>
    </xf>
    <xf numFmtId="177" fontId="8" fillId="0" borderId="5" xfId="0" applyNumberFormat="1" applyFont="1" applyBorder="1" applyAlignment="1">
      <alignment horizontal="center" vertical="center"/>
    </xf>
    <xf numFmtId="178" fontId="8" fillId="0" borderId="5" xfId="0" applyNumberFormat="1" applyFont="1" applyBorder="1" applyAlignment="1">
      <alignment vertical="center"/>
    </xf>
    <xf numFmtId="177" fontId="8" fillId="0" borderId="6" xfId="0" applyNumberFormat="1" applyFont="1" applyBorder="1" applyAlignment="1">
      <alignment vertical="center"/>
    </xf>
    <xf numFmtId="179" fontId="8" fillId="0" borderId="2" xfId="0" applyNumberFormat="1" applyFont="1" applyBorder="1" applyAlignment="1">
      <alignment vertical="center"/>
    </xf>
    <xf numFmtId="179" fontId="8" fillId="0" borderId="3" xfId="0" applyNumberFormat="1" applyFont="1" applyBorder="1" applyAlignment="1">
      <alignment vertical="center"/>
    </xf>
    <xf numFmtId="0" fontId="11" fillId="0" borderId="4" xfId="0" applyFont="1" applyBorder="1" applyAlignment="1">
      <alignment horizontal="left" vertical="center" wrapText="1"/>
    </xf>
    <xf numFmtId="177" fontId="8" fillId="0" borderId="1" xfId="0" applyNumberFormat="1" applyFont="1" applyBorder="1" applyAlignment="1">
      <alignment vertical="center"/>
    </xf>
    <xf numFmtId="0" fontId="6" fillId="0" borderId="5" xfId="0" applyFont="1" applyBorder="1" applyAlignment="1" applyProtection="1">
      <alignment horizontal="left" vertical="center"/>
      <protection locked="0"/>
    </xf>
    <xf numFmtId="0" fontId="8" fillId="4" borderId="5" xfId="0" applyFont="1" applyFill="1" applyBorder="1" applyAlignment="1">
      <alignment horizontal="center" vertical="center"/>
    </xf>
    <xf numFmtId="0" fontId="9" fillId="4" borderId="0" xfId="0" applyFont="1" applyFill="1"/>
    <xf numFmtId="0" fontId="8" fillId="4" borderId="5" xfId="0" applyFont="1" applyFill="1" applyBorder="1" applyAlignment="1">
      <alignment horizontal="right" vertical="center"/>
    </xf>
    <xf numFmtId="0" fontId="8" fillId="4" borderId="5" xfId="0" applyFont="1" applyFill="1" applyBorder="1" applyAlignment="1">
      <alignment horizontal="left" vertical="center" shrinkToFit="1"/>
    </xf>
    <xf numFmtId="0" fontId="11" fillId="4" borderId="4" xfId="0" applyFont="1" applyFill="1" applyBorder="1" applyAlignment="1">
      <alignment horizontal="center" vertical="center"/>
    </xf>
    <xf numFmtId="176" fontId="8" fillId="4" borderId="5" xfId="0" applyNumberFormat="1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 shrinkToFit="1"/>
    </xf>
    <xf numFmtId="180" fontId="8" fillId="4" borderId="5" xfId="2" applyNumberFormat="1" applyFont="1" applyFill="1" applyBorder="1" applyAlignment="1">
      <alignment horizontal="right" vertical="center" shrinkToFit="1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1" fillId="0" borderId="5" xfId="0" applyFont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shrinkToFit="1"/>
    </xf>
    <xf numFmtId="0" fontId="6" fillId="0" borderId="5" xfId="0" applyFont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177" fontId="6" fillId="0" borderId="5" xfId="0" applyNumberFormat="1" applyFont="1" applyBorder="1" applyAlignment="1">
      <alignment vertical="center"/>
    </xf>
    <xf numFmtId="180" fontId="6" fillId="4" borderId="5" xfId="2" applyNumberFormat="1" applyFont="1" applyFill="1" applyBorder="1" applyAlignment="1">
      <alignment horizontal="right" vertical="center" shrinkToFit="1"/>
    </xf>
    <xf numFmtId="0" fontId="8" fillId="4" borderId="5" xfId="0" applyFont="1" applyFill="1" applyBorder="1" applyAlignment="1">
      <alignment horizontal="left" vertical="center" shrinkToFit="1"/>
    </xf>
    <xf numFmtId="0" fontId="8" fillId="4" borderId="5" xfId="0" applyFont="1" applyFill="1" applyBorder="1" applyAlignment="1">
      <alignment horizontal="left" vertical="center" shrinkToFit="1"/>
    </xf>
    <xf numFmtId="0" fontId="8" fillId="4" borderId="5" xfId="0" applyFont="1" applyFill="1" applyBorder="1" applyAlignment="1">
      <alignment horizontal="left" vertical="center" shrinkToFit="1"/>
    </xf>
    <xf numFmtId="0" fontId="14" fillId="4" borderId="5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right" vertical="center" shrinkToFit="1"/>
    </xf>
    <xf numFmtId="49" fontId="8" fillId="0" borderId="5" xfId="3" applyNumberFormat="1" applyFont="1" applyBorder="1" applyAlignment="1">
      <alignment horizontal="center" vertical="center" shrinkToFit="1"/>
    </xf>
    <xf numFmtId="0" fontId="8" fillId="0" borderId="5" xfId="3" applyFont="1" applyBorder="1" applyAlignment="1">
      <alignment horizontal="left" vertical="center" shrinkToFit="1"/>
    </xf>
    <xf numFmtId="0" fontId="17" fillId="4" borderId="5" xfId="0" applyFont="1" applyFill="1" applyBorder="1" applyAlignment="1">
      <alignment horizontal="left" vertical="center" shrinkToFit="1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8" fillId="2" borderId="5" xfId="0" applyFont="1" applyFill="1" applyBorder="1" applyAlignment="1">
      <alignment horizontal="left" vertical="center" shrinkToFit="1"/>
    </xf>
    <xf numFmtId="0" fontId="17" fillId="4" borderId="5" xfId="0" applyFont="1" applyFill="1" applyBorder="1" applyAlignment="1">
      <alignment horizontal="left" vertical="center" shrinkToFit="1"/>
    </xf>
    <xf numFmtId="0" fontId="8" fillId="0" borderId="5" xfId="0" applyFont="1" applyBorder="1" applyAlignment="1">
      <alignment horizontal="center" vertical="center" shrinkToFit="1"/>
    </xf>
    <xf numFmtId="0" fontId="17" fillId="4" borderId="1" xfId="0" applyFont="1" applyFill="1" applyBorder="1" applyAlignment="1">
      <alignment horizontal="left" vertical="center" shrinkToFit="1"/>
    </xf>
    <xf numFmtId="0" fontId="17" fillId="4" borderId="2" xfId="0" applyFont="1" applyFill="1" applyBorder="1" applyAlignment="1">
      <alignment horizontal="left" vertical="center" shrinkToFit="1"/>
    </xf>
    <xf numFmtId="0" fontId="17" fillId="4" borderId="3" xfId="0" applyFont="1" applyFill="1" applyBorder="1" applyAlignment="1">
      <alignment horizontal="left" vertical="center" shrinkToFit="1"/>
    </xf>
    <xf numFmtId="0" fontId="17" fillId="4" borderId="8" xfId="0" applyFont="1" applyFill="1" applyBorder="1" applyAlignment="1">
      <alignment horizontal="left" vertical="center" shrinkToFit="1"/>
    </xf>
    <xf numFmtId="0" fontId="17" fillId="4" borderId="7" xfId="0" applyFont="1" applyFill="1" applyBorder="1" applyAlignment="1">
      <alignment horizontal="left" vertical="center" shrinkToFit="1"/>
    </xf>
    <xf numFmtId="0" fontId="17" fillId="4" borderId="9" xfId="0" applyFont="1" applyFill="1" applyBorder="1" applyAlignment="1">
      <alignment horizontal="left" vertical="center" shrinkToFit="1"/>
    </xf>
    <xf numFmtId="0" fontId="8" fillId="4" borderId="5" xfId="0" applyFont="1" applyFill="1" applyBorder="1" applyAlignment="1">
      <alignment horizontal="left" vertical="center" shrinkToFit="1"/>
    </xf>
    <xf numFmtId="0" fontId="8" fillId="3" borderId="1" xfId="0" applyFont="1" applyFill="1" applyBorder="1" applyAlignment="1">
      <alignment horizontal="left" vertical="center" shrinkToFit="1"/>
    </xf>
    <xf numFmtId="0" fontId="8" fillId="3" borderId="2" xfId="0" applyFont="1" applyFill="1" applyBorder="1" applyAlignment="1">
      <alignment horizontal="left" vertical="center" shrinkToFit="1"/>
    </xf>
    <xf numFmtId="0" fontId="8" fillId="3" borderId="3" xfId="0" applyFont="1" applyFill="1" applyBorder="1" applyAlignment="1">
      <alignment horizontal="left" vertical="center" shrinkToFit="1"/>
    </xf>
    <xf numFmtId="0" fontId="8" fillId="0" borderId="6" xfId="0" applyFont="1" applyBorder="1" applyAlignment="1" applyProtection="1">
      <alignment horizontal="center" vertical="center"/>
      <protection locked="0"/>
    </xf>
    <xf numFmtId="179" fontId="8" fillId="0" borderId="2" xfId="0" applyNumberFormat="1" applyFont="1" applyBorder="1" applyAlignment="1">
      <alignment horizontal="right" vertical="center" indent="1"/>
    </xf>
  </cellXfs>
  <cellStyles count="4">
    <cellStyle name="一般" xfId="0" builtinId="0"/>
    <cellStyle name="一般 2" xfId="1" xr:uid="{00000000-0005-0000-0000-000001000000}"/>
    <cellStyle name="一般_＠預算式算(統包)" xfId="3" xr:uid="{00000000-0005-0000-0000-000002000000}"/>
    <cellStyle name="千分位" xfId="2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tabSelected="1" view="pageBreakPreview" zoomScaleNormal="100" zoomScaleSheetLayoutView="100" workbookViewId="0">
      <selection activeCell="A31" sqref="A31:G31"/>
    </sheetView>
  </sheetViews>
  <sheetFormatPr defaultRowHeight="15.75"/>
  <cols>
    <col min="1" max="1" width="7.140625" style="12" customWidth="1"/>
    <col min="2" max="2" width="34.5703125" style="12" customWidth="1"/>
    <col min="3" max="3" width="9.42578125" style="12" customWidth="1"/>
    <col min="4" max="4" width="12.140625" style="13" customWidth="1"/>
    <col min="5" max="5" width="15.5703125" style="12" customWidth="1"/>
    <col min="6" max="6" width="15" style="14" customWidth="1"/>
    <col min="7" max="7" width="10" style="12" customWidth="1"/>
    <col min="8" max="16384" width="9.140625" style="12"/>
  </cols>
  <sheetData>
    <row r="1" spans="1:7" ht="27.75">
      <c r="C1" s="1" t="s">
        <v>66</v>
      </c>
      <c r="G1" s="2"/>
    </row>
    <row r="2" spans="1:7" ht="16.5">
      <c r="A2" s="3" t="s">
        <v>1</v>
      </c>
      <c r="B2" s="3"/>
      <c r="G2" s="15"/>
    </row>
    <row r="3" spans="1:7" ht="16.5">
      <c r="A3" s="3" t="s">
        <v>75</v>
      </c>
      <c r="B3" s="3"/>
      <c r="C3" s="3"/>
      <c r="D3" s="4"/>
      <c r="E3" s="3"/>
      <c r="F3" s="5"/>
      <c r="G3" s="16"/>
    </row>
    <row r="4" spans="1:7" ht="49.5">
      <c r="A4" s="6" t="s">
        <v>32</v>
      </c>
      <c r="B4" s="6" t="s">
        <v>33</v>
      </c>
      <c r="C4" s="6" t="s">
        <v>34</v>
      </c>
      <c r="D4" s="6" t="s">
        <v>35</v>
      </c>
      <c r="E4" s="6" t="s">
        <v>39</v>
      </c>
      <c r="F4" s="7" t="s">
        <v>36</v>
      </c>
      <c r="G4" s="6" t="s">
        <v>37</v>
      </c>
    </row>
    <row r="5" spans="1:7" ht="19.5">
      <c r="A5" s="18" t="s">
        <v>2</v>
      </c>
      <c r="B5" s="64" t="s">
        <v>3</v>
      </c>
      <c r="C5" s="64"/>
      <c r="D5" s="64"/>
      <c r="E5" s="64"/>
      <c r="F5" s="64"/>
      <c r="G5" s="64"/>
    </row>
    <row r="6" spans="1:7" s="40" customFormat="1" ht="19.5">
      <c r="A6" s="39"/>
      <c r="B6" s="65" t="s">
        <v>76</v>
      </c>
      <c r="C6" s="65"/>
      <c r="D6" s="65"/>
      <c r="E6" s="65"/>
      <c r="F6" s="65"/>
      <c r="G6" s="65"/>
    </row>
    <row r="7" spans="1:7" s="40" customFormat="1" ht="19.5">
      <c r="A7" s="18" t="s">
        <v>64</v>
      </c>
      <c r="B7" s="64" t="s">
        <v>12</v>
      </c>
      <c r="C7" s="64"/>
      <c r="D7" s="64"/>
      <c r="E7" s="64"/>
      <c r="F7" s="64"/>
      <c r="G7" s="64"/>
    </row>
    <row r="8" spans="1:7" s="40" customFormat="1" ht="19.5">
      <c r="A8" s="39"/>
      <c r="B8" s="67" t="s">
        <v>77</v>
      </c>
      <c r="C8" s="68"/>
      <c r="D8" s="68"/>
      <c r="E8" s="68"/>
      <c r="F8" s="68"/>
      <c r="G8" s="69"/>
    </row>
    <row r="9" spans="1:7" s="40" customFormat="1" ht="19.5">
      <c r="A9" s="39"/>
      <c r="B9" s="56"/>
      <c r="C9" s="56"/>
      <c r="D9" s="56"/>
      <c r="E9" s="56"/>
      <c r="F9" s="56"/>
      <c r="G9" s="56"/>
    </row>
    <row r="10" spans="1:7" s="40" customFormat="1" ht="19.5">
      <c r="A10" s="39"/>
      <c r="B10" s="59" t="s">
        <v>71</v>
      </c>
      <c r="C10" s="56"/>
      <c r="D10" s="56"/>
      <c r="E10" s="56"/>
      <c r="F10" s="56"/>
      <c r="G10" s="56"/>
    </row>
    <row r="11" spans="1:7" s="40" customFormat="1" ht="19.5">
      <c r="A11" s="39"/>
      <c r="B11" s="59"/>
      <c r="C11" s="56"/>
      <c r="D11" s="56"/>
      <c r="E11" s="56"/>
      <c r="F11" s="56"/>
      <c r="G11" s="56"/>
    </row>
    <row r="12" spans="1:7" s="40" customFormat="1" ht="19.5">
      <c r="A12" s="18" t="s">
        <v>65</v>
      </c>
      <c r="B12" s="64" t="s">
        <v>74</v>
      </c>
      <c r="C12" s="64"/>
      <c r="D12" s="64"/>
      <c r="E12" s="64"/>
      <c r="F12" s="64"/>
      <c r="G12" s="64"/>
    </row>
    <row r="13" spans="1:7" s="40" customFormat="1" ht="19.5">
      <c r="A13" s="60" t="s">
        <v>67</v>
      </c>
      <c r="B13" s="61" t="s">
        <v>68</v>
      </c>
      <c r="C13" s="50"/>
      <c r="D13" s="57"/>
      <c r="E13" s="52"/>
      <c r="F13" s="53"/>
      <c r="G13" s="49"/>
    </row>
    <row r="14" spans="1:7" s="40" customFormat="1" ht="19.5">
      <c r="A14" s="60" t="s">
        <v>69</v>
      </c>
      <c r="B14" s="61" t="s">
        <v>70</v>
      </c>
      <c r="C14" s="50"/>
      <c r="D14" s="57"/>
      <c r="E14" s="52"/>
      <c r="F14" s="53"/>
      <c r="G14" s="49"/>
    </row>
    <row r="15" spans="1:7" s="40" customFormat="1" ht="19.5">
      <c r="A15" s="58"/>
      <c r="B15" s="70" t="s">
        <v>78</v>
      </c>
      <c r="C15" s="71"/>
      <c r="D15" s="71"/>
      <c r="E15" s="71"/>
      <c r="F15" s="71"/>
      <c r="G15" s="72"/>
    </row>
    <row r="16" spans="1:7" s="40" customFormat="1" ht="19.5">
      <c r="A16" s="39"/>
      <c r="B16" s="49"/>
      <c r="C16" s="50"/>
      <c r="D16" s="51"/>
      <c r="E16" s="52"/>
      <c r="F16" s="53"/>
      <c r="G16" s="49"/>
    </row>
    <row r="17" spans="1:7" s="40" customFormat="1" ht="19.5">
      <c r="A17" s="39"/>
      <c r="B17" s="59" t="s">
        <v>72</v>
      </c>
      <c r="C17" s="50"/>
      <c r="D17" s="51"/>
      <c r="E17" s="52"/>
      <c r="F17" s="53"/>
      <c r="G17" s="49"/>
    </row>
    <row r="18" spans="1:7" s="40" customFormat="1" ht="19.5">
      <c r="A18" s="39"/>
      <c r="B18" s="49"/>
      <c r="C18" s="50"/>
      <c r="D18" s="51"/>
      <c r="E18" s="52"/>
      <c r="F18" s="53"/>
      <c r="G18" s="54"/>
    </row>
    <row r="19" spans="1:7" s="40" customFormat="1" ht="19.5">
      <c r="A19" s="39"/>
      <c r="B19" s="54"/>
      <c r="C19" s="50"/>
      <c r="D19" s="43"/>
      <c r="E19" s="24"/>
      <c r="F19" s="53"/>
      <c r="G19" s="54"/>
    </row>
    <row r="20" spans="1:7" s="40" customFormat="1" ht="19.5">
      <c r="A20" s="39"/>
      <c r="B20" s="54"/>
      <c r="C20" s="50"/>
      <c r="D20" s="43"/>
      <c r="E20" s="24"/>
      <c r="F20" s="46"/>
      <c r="G20" s="54"/>
    </row>
    <row r="21" spans="1:7" s="40" customFormat="1" ht="19.5">
      <c r="A21" s="39"/>
      <c r="B21" s="49"/>
      <c r="C21" s="50"/>
      <c r="D21" s="51"/>
      <c r="E21" s="52"/>
      <c r="F21" s="46"/>
      <c r="G21" s="54"/>
    </row>
    <row r="22" spans="1:7" s="40" customFormat="1" ht="19.5">
      <c r="A22" s="39"/>
      <c r="B22" s="49"/>
      <c r="C22" s="50"/>
      <c r="D22" s="51"/>
      <c r="E22" s="52"/>
      <c r="F22" s="53"/>
      <c r="G22" s="54"/>
    </row>
    <row r="23" spans="1:7" s="40" customFormat="1" ht="19.5">
      <c r="A23" s="39"/>
      <c r="B23" s="49"/>
      <c r="C23" s="50"/>
      <c r="D23" s="51"/>
      <c r="E23" s="52"/>
      <c r="F23" s="53"/>
      <c r="G23" s="55"/>
    </row>
    <row r="24" spans="1:7" s="40" customFormat="1" ht="19.5">
      <c r="A24" s="39"/>
      <c r="B24" s="49"/>
      <c r="C24" s="50"/>
      <c r="D24" s="51"/>
      <c r="E24" s="52"/>
      <c r="F24" s="53"/>
      <c r="G24" s="55"/>
    </row>
    <row r="25" spans="1:7" s="40" customFormat="1" ht="19.5">
      <c r="A25" s="39"/>
      <c r="B25" s="49"/>
      <c r="C25" s="50"/>
      <c r="D25" s="51"/>
      <c r="E25" s="52"/>
      <c r="F25" s="53"/>
      <c r="G25" s="55"/>
    </row>
    <row r="26" spans="1:7" s="40" customFormat="1" ht="19.5">
      <c r="A26" s="39"/>
      <c r="B26" s="62" t="s">
        <v>73</v>
      </c>
      <c r="C26" s="50"/>
      <c r="D26" s="51"/>
      <c r="E26" s="52"/>
      <c r="F26" s="53"/>
      <c r="G26" s="54"/>
    </row>
    <row r="27" spans="1:7" ht="19.5">
      <c r="A27" s="66" t="s">
        <v>62</v>
      </c>
      <c r="B27" s="66"/>
      <c r="C27" s="66"/>
      <c r="D27" s="66"/>
      <c r="E27" s="66"/>
      <c r="F27" s="52"/>
      <c r="G27" s="25"/>
    </row>
    <row r="28" spans="1:7" ht="19.5">
      <c r="A28" s="66" t="s">
        <v>61</v>
      </c>
      <c r="B28" s="66"/>
      <c r="C28" s="66"/>
      <c r="D28" s="66"/>
      <c r="E28" s="66"/>
      <c r="F28" s="24"/>
      <c r="G28" s="27"/>
    </row>
    <row r="29" spans="1:7" ht="19.5">
      <c r="A29" s="37" t="s">
        <v>23</v>
      </c>
      <c r="B29" s="34" t="s">
        <v>79</v>
      </c>
      <c r="C29" s="34"/>
      <c r="D29" s="34"/>
      <c r="E29" s="34"/>
      <c r="F29" s="34"/>
      <c r="G29" s="35"/>
    </row>
    <row r="30" spans="1:7" ht="138" customHeight="1">
      <c r="A30" s="63" t="s">
        <v>80</v>
      </c>
      <c r="B30" s="63"/>
      <c r="C30" s="63"/>
      <c r="D30" s="63"/>
      <c r="E30" s="63"/>
      <c r="F30" s="63"/>
      <c r="G30" s="63"/>
    </row>
    <row r="31" spans="1:7" s="17" customFormat="1" ht="139.5" customHeight="1">
      <c r="A31" s="63" t="s">
        <v>63</v>
      </c>
      <c r="B31" s="63"/>
      <c r="C31" s="63"/>
      <c r="D31" s="63"/>
      <c r="E31" s="63"/>
      <c r="F31" s="63"/>
      <c r="G31" s="63"/>
    </row>
    <row r="32" spans="1:7" ht="16.5">
      <c r="A32" s="3"/>
      <c r="B32" s="3"/>
      <c r="C32" s="3"/>
      <c r="D32" s="4"/>
      <c r="E32" s="3"/>
      <c r="F32" s="5"/>
      <c r="G32" s="3"/>
    </row>
    <row r="33" spans="1:7" ht="16.5">
      <c r="A33" s="3"/>
      <c r="B33" s="3"/>
      <c r="C33" s="3"/>
      <c r="D33" s="4"/>
      <c r="E33" s="3"/>
      <c r="F33" s="5"/>
      <c r="G33" s="3"/>
    </row>
    <row r="34" spans="1:7" ht="16.5">
      <c r="A34" s="3"/>
      <c r="B34" s="3"/>
      <c r="C34" s="3"/>
      <c r="D34" s="4"/>
      <c r="E34" s="3"/>
      <c r="F34" s="5"/>
      <c r="G34" s="3"/>
    </row>
  </sheetData>
  <mergeCells count="10">
    <mergeCell ref="A31:G31"/>
    <mergeCell ref="B5:G5"/>
    <mergeCell ref="B6:G6"/>
    <mergeCell ref="A27:E27"/>
    <mergeCell ref="A28:E28"/>
    <mergeCell ref="A30:G30"/>
    <mergeCell ref="B8:G8"/>
    <mergeCell ref="B15:G15"/>
    <mergeCell ref="B7:G7"/>
    <mergeCell ref="B12:G12"/>
  </mergeCells>
  <phoneticPr fontId="1" type="noConversion"/>
  <printOptions horizontalCentered="1"/>
  <pageMargins left="0.25" right="0.25" top="0.75" bottom="0.75" header="0.3" footer="0.3"/>
  <pageSetup paperSize="9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9"/>
  <sheetViews>
    <sheetView topLeftCell="A10" workbookViewId="0">
      <selection activeCell="A10" sqref="A1:XFD1048576"/>
    </sheetView>
  </sheetViews>
  <sheetFormatPr defaultRowHeight="15.75"/>
  <cols>
    <col min="1" max="1" width="8.140625" style="12" customWidth="1"/>
    <col min="2" max="2" width="37.42578125" style="12" customWidth="1"/>
    <col min="3" max="3" width="6.5703125" style="12" customWidth="1"/>
    <col min="4" max="4" width="10.140625" style="13" customWidth="1"/>
    <col min="5" max="5" width="13.5703125" style="12" customWidth="1"/>
    <col min="6" max="6" width="17" style="14" bestFit="1" customWidth="1"/>
    <col min="7" max="7" width="19.7109375" style="12" bestFit="1" customWidth="1"/>
    <col min="8" max="16384" width="9.140625" style="12"/>
  </cols>
  <sheetData>
    <row r="1" spans="1:7" ht="27.75">
      <c r="C1" s="1" t="s">
        <v>60</v>
      </c>
      <c r="G1" s="2"/>
    </row>
    <row r="2" spans="1:7" ht="16.5">
      <c r="A2" s="3" t="s">
        <v>1</v>
      </c>
      <c r="B2" s="3"/>
      <c r="G2" s="15"/>
    </row>
    <row r="3" spans="1:7" ht="16.5">
      <c r="A3" s="3" t="s">
        <v>59</v>
      </c>
      <c r="B3" s="3"/>
      <c r="C3" s="3"/>
      <c r="D3" s="4"/>
      <c r="E3" s="3"/>
      <c r="F3" s="5"/>
      <c r="G3" s="16"/>
    </row>
    <row r="4" spans="1:7" ht="33">
      <c r="A4" s="6" t="s">
        <v>32</v>
      </c>
      <c r="B4" s="6" t="s">
        <v>33</v>
      </c>
      <c r="C4" s="6" t="s">
        <v>34</v>
      </c>
      <c r="D4" s="6" t="s">
        <v>35</v>
      </c>
      <c r="E4" s="6" t="s">
        <v>39</v>
      </c>
      <c r="F4" s="7" t="s">
        <v>36</v>
      </c>
      <c r="G4" s="6" t="s">
        <v>37</v>
      </c>
    </row>
    <row r="5" spans="1:7" ht="19.5">
      <c r="A5" s="18" t="s">
        <v>2</v>
      </c>
      <c r="B5" s="64" t="s">
        <v>3</v>
      </c>
      <c r="C5" s="64"/>
      <c r="D5" s="64"/>
      <c r="E5" s="64"/>
      <c r="F5" s="64"/>
      <c r="G5" s="64"/>
    </row>
    <row r="6" spans="1:7" ht="19.5">
      <c r="A6" s="19" t="s">
        <v>4</v>
      </c>
      <c r="B6" s="74" t="s">
        <v>27</v>
      </c>
      <c r="C6" s="75"/>
      <c r="D6" s="75"/>
      <c r="E6" s="75"/>
      <c r="F6" s="75"/>
      <c r="G6" s="76"/>
    </row>
    <row r="7" spans="1:7" ht="19.5">
      <c r="A7" s="20">
        <v>1</v>
      </c>
      <c r="B7" s="21" t="s">
        <v>28</v>
      </c>
      <c r="C7" s="22" t="s">
        <v>5</v>
      </c>
      <c r="D7" s="23">
        <v>1</v>
      </c>
      <c r="E7" s="24">
        <v>1000</v>
      </c>
      <c r="F7" s="24">
        <f>ROUND(D7*E7,0)</f>
        <v>1000</v>
      </c>
      <c r="G7" s="25" t="s">
        <v>6</v>
      </c>
    </row>
    <row r="8" spans="1:7" ht="19.5">
      <c r="A8" s="20">
        <v>2</v>
      </c>
      <c r="B8" s="26" t="s">
        <v>29</v>
      </c>
      <c r="C8" s="22" t="s">
        <v>5</v>
      </c>
      <c r="D8" s="23">
        <v>1</v>
      </c>
      <c r="E8" s="24">
        <v>8000</v>
      </c>
      <c r="F8" s="24">
        <f t="shared" ref="F8:F9" si="0">ROUND(D8*E8,0)</f>
        <v>8000</v>
      </c>
      <c r="G8" s="27"/>
    </row>
    <row r="9" spans="1:7" ht="19.5">
      <c r="A9" s="20">
        <v>3</v>
      </c>
      <c r="B9" s="21" t="s">
        <v>49</v>
      </c>
      <c r="C9" s="22" t="s">
        <v>5</v>
      </c>
      <c r="D9" s="23">
        <v>1</v>
      </c>
      <c r="E9" s="24">
        <v>8000</v>
      </c>
      <c r="F9" s="24">
        <f t="shared" si="0"/>
        <v>8000</v>
      </c>
      <c r="G9" s="25"/>
    </row>
    <row r="10" spans="1:7" ht="19.5">
      <c r="A10" s="66" t="s">
        <v>7</v>
      </c>
      <c r="B10" s="66"/>
      <c r="C10" s="66"/>
      <c r="D10" s="66"/>
      <c r="E10" s="66"/>
      <c r="F10" s="24">
        <f>SUM(F7:F9)</f>
        <v>17000</v>
      </c>
      <c r="G10" s="25"/>
    </row>
    <row r="11" spans="1:7" s="40" customFormat="1" ht="19.5">
      <c r="A11" s="39" t="s">
        <v>8</v>
      </c>
      <c r="B11" s="73" t="s">
        <v>30</v>
      </c>
      <c r="C11" s="73"/>
      <c r="D11" s="73"/>
      <c r="E11" s="73"/>
      <c r="F11" s="73">
        <f t="shared" ref="F11:F24" si="1">ROUND(D11*E11,0)</f>
        <v>0</v>
      </c>
      <c r="G11" s="73"/>
    </row>
    <row r="12" spans="1:7" s="40" customFormat="1" ht="22.5">
      <c r="A12" s="41">
        <v>1</v>
      </c>
      <c r="B12" s="42" t="s">
        <v>40</v>
      </c>
      <c r="C12" s="43" t="s">
        <v>51</v>
      </c>
      <c r="D12" s="44">
        <v>20</v>
      </c>
      <c r="E12" s="24">
        <v>900</v>
      </c>
      <c r="F12" s="46">
        <f>ROUND(D12*E12,0)</f>
        <v>18000</v>
      </c>
      <c r="G12" s="42"/>
    </row>
    <row r="13" spans="1:7" s="40" customFormat="1" ht="22.5">
      <c r="A13" s="41">
        <v>2</v>
      </c>
      <c r="B13" s="42" t="s">
        <v>41</v>
      </c>
      <c r="C13" s="43" t="s">
        <v>52</v>
      </c>
      <c r="D13" s="44">
        <v>12</v>
      </c>
      <c r="E13" s="24">
        <v>3000</v>
      </c>
      <c r="F13" s="46">
        <f t="shared" ref="F13:F20" si="2">ROUND(D13*E13,0)</f>
        <v>36000</v>
      </c>
      <c r="G13" s="42"/>
    </row>
    <row r="14" spans="1:7" s="40" customFormat="1" ht="19.5">
      <c r="A14" s="41">
        <v>3</v>
      </c>
      <c r="B14" s="42" t="s">
        <v>42</v>
      </c>
      <c r="C14" s="39" t="s">
        <v>5</v>
      </c>
      <c r="D14" s="44">
        <v>1</v>
      </c>
      <c r="E14" s="24">
        <v>15000</v>
      </c>
      <c r="F14" s="46">
        <f t="shared" si="2"/>
        <v>15000</v>
      </c>
      <c r="G14" s="42"/>
    </row>
    <row r="15" spans="1:7" s="40" customFormat="1" ht="19.5">
      <c r="A15" s="41">
        <v>4</v>
      </c>
      <c r="B15" s="42" t="s">
        <v>43</v>
      </c>
      <c r="C15" s="39" t="s">
        <v>5</v>
      </c>
      <c r="D15" s="44">
        <v>1</v>
      </c>
      <c r="E15" s="24">
        <v>8000</v>
      </c>
      <c r="F15" s="46">
        <f t="shared" si="2"/>
        <v>8000</v>
      </c>
      <c r="G15" s="42"/>
    </row>
    <row r="16" spans="1:7" s="40" customFormat="1" ht="19.5">
      <c r="A16" s="41">
        <v>5</v>
      </c>
      <c r="B16" s="42" t="s">
        <v>44</v>
      </c>
      <c r="C16" s="45" t="s">
        <v>53</v>
      </c>
      <c r="D16" s="44">
        <v>4</v>
      </c>
      <c r="E16" s="24">
        <v>1000</v>
      </c>
      <c r="F16" s="46">
        <f t="shared" si="2"/>
        <v>4000</v>
      </c>
      <c r="G16" s="42"/>
    </row>
    <row r="17" spans="1:7" s="40" customFormat="1" ht="19.5">
      <c r="A17" s="41">
        <v>6</v>
      </c>
      <c r="B17" s="42" t="s">
        <v>45</v>
      </c>
      <c r="C17" s="45" t="s">
        <v>54</v>
      </c>
      <c r="D17" s="44">
        <v>1</v>
      </c>
      <c r="E17" s="24">
        <v>6500</v>
      </c>
      <c r="F17" s="46">
        <f t="shared" si="2"/>
        <v>6500</v>
      </c>
      <c r="G17" s="42"/>
    </row>
    <row r="18" spans="1:7" ht="19.5">
      <c r="A18" s="20">
        <v>7</v>
      </c>
      <c r="B18" s="29" t="s">
        <v>47</v>
      </c>
      <c r="C18" s="28" t="s">
        <v>55</v>
      </c>
      <c r="D18" s="28">
        <v>80</v>
      </c>
      <c r="E18" s="24">
        <v>70</v>
      </c>
      <c r="F18" s="46">
        <f t="shared" si="2"/>
        <v>5600</v>
      </c>
      <c r="G18" s="25" t="s">
        <v>6</v>
      </c>
    </row>
    <row r="19" spans="1:7" ht="39">
      <c r="A19" s="20">
        <v>8</v>
      </c>
      <c r="B19" s="48" t="s">
        <v>48</v>
      </c>
      <c r="C19" s="28" t="s">
        <v>56</v>
      </c>
      <c r="D19" s="28">
        <v>1.2</v>
      </c>
      <c r="E19" s="24">
        <v>32000</v>
      </c>
      <c r="F19" s="46">
        <f t="shared" si="2"/>
        <v>38400</v>
      </c>
      <c r="G19" s="36"/>
    </row>
    <row r="20" spans="1:7" ht="39">
      <c r="A20" s="20">
        <v>9</v>
      </c>
      <c r="B20" s="29" t="s">
        <v>50</v>
      </c>
      <c r="C20" s="28" t="s">
        <v>51</v>
      </c>
      <c r="D20" s="28">
        <v>30</v>
      </c>
      <c r="E20" s="24">
        <v>500</v>
      </c>
      <c r="F20" s="46">
        <f t="shared" si="2"/>
        <v>15000</v>
      </c>
      <c r="G20" s="48" t="s">
        <v>58</v>
      </c>
    </row>
    <row r="21" spans="1:7" ht="19.5">
      <c r="A21" s="66" t="s">
        <v>7</v>
      </c>
      <c r="B21" s="66"/>
      <c r="C21" s="66"/>
      <c r="D21" s="66"/>
      <c r="E21" s="66"/>
      <c r="F21" s="24">
        <f>SUM(F12:F20)</f>
        <v>146500</v>
      </c>
      <c r="G21" s="25"/>
    </row>
    <row r="22" spans="1:7" ht="19.5">
      <c r="A22" s="19" t="s">
        <v>9</v>
      </c>
      <c r="B22" s="64" t="s">
        <v>31</v>
      </c>
      <c r="C22" s="64"/>
      <c r="D22" s="64"/>
      <c r="E22" s="64"/>
      <c r="F22" s="64">
        <f t="shared" si="1"/>
        <v>0</v>
      </c>
      <c r="G22" s="64"/>
    </row>
    <row r="23" spans="1:7" ht="19.5">
      <c r="A23" s="20">
        <v>1</v>
      </c>
      <c r="B23" s="29" t="s">
        <v>46</v>
      </c>
      <c r="C23" s="28" t="s">
        <v>0</v>
      </c>
      <c r="D23" s="28">
        <v>0.5</v>
      </c>
      <c r="E23" s="24">
        <v>6000</v>
      </c>
      <c r="F23" s="24">
        <f t="shared" si="1"/>
        <v>3000</v>
      </c>
      <c r="G23" s="25" t="s">
        <v>6</v>
      </c>
    </row>
    <row r="24" spans="1:7" ht="19.5">
      <c r="A24" s="20">
        <v>2</v>
      </c>
      <c r="B24" s="30" t="s">
        <v>38</v>
      </c>
      <c r="C24" s="31" t="s">
        <v>5</v>
      </c>
      <c r="D24" s="31">
        <v>1</v>
      </c>
      <c r="E24" s="24">
        <v>5000</v>
      </c>
      <c r="F24" s="24">
        <f t="shared" si="1"/>
        <v>5000</v>
      </c>
      <c r="G24" s="25" t="s">
        <v>6</v>
      </c>
    </row>
    <row r="25" spans="1:7" ht="19.5">
      <c r="A25" s="66" t="s">
        <v>7</v>
      </c>
      <c r="B25" s="66"/>
      <c r="C25" s="66"/>
      <c r="D25" s="66"/>
      <c r="E25" s="66"/>
      <c r="F25" s="24">
        <f>SUM(F23:F24)</f>
        <v>8000</v>
      </c>
      <c r="G25" s="27"/>
    </row>
    <row r="26" spans="1:7" ht="19.5">
      <c r="A26" s="66" t="s">
        <v>10</v>
      </c>
      <c r="B26" s="66"/>
      <c r="C26" s="66"/>
      <c r="D26" s="66"/>
      <c r="E26" s="66"/>
      <c r="F26" s="24">
        <f>F25+F21+F10</f>
        <v>171500</v>
      </c>
      <c r="G26" s="27"/>
    </row>
    <row r="27" spans="1:7" ht="19.5">
      <c r="A27" s="18" t="s">
        <v>11</v>
      </c>
      <c r="B27" s="64" t="s">
        <v>12</v>
      </c>
      <c r="C27" s="64"/>
      <c r="D27" s="64"/>
      <c r="E27" s="64"/>
      <c r="F27" s="64"/>
      <c r="G27" s="64"/>
    </row>
    <row r="28" spans="1:7" ht="19.5">
      <c r="A28" s="22">
        <v>1</v>
      </c>
      <c r="B28" s="8" t="s">
        <v>13</v>
      </c>
      <c r="C28" s="9" t="s">
        <v>14</v>
      </c>
      <c r="D28" s="9">
        <v>1</v>
      </c>
      <c r="E28" s="32"/>
      <c r="F28" s="24">
        <f>ROUND(F26*8%,0)</f>
        <v>13720</v>
      </c>
      <c r="G28" s="10" t="s">
        <v>15</v>
      </c>
    </row>
    <row r="29" spans="1:7" ht="19.5">
      <c r="A29" s="22">
        <v>2</v>
      </c>
      <c r="B29" s="8" t="s">
        <v>16</v>
      </c>
      <c r="C29" s="9" t="s">
        <v>14</v>
      </c>
      <c r="D29" s="9">
        <v>1</v>
      </c>
      <c r="E29" s="32"/>
      <c r="F29" s="24">
        <f>ROUND(F26*1.1%,0)</f>
        <v>1887</v>
      </c>
      <c r="G29" s="10" t="s">
        <v>17</v>
      </c>
    </row>
    <row r="30" spans="1:7" ht="19.5">
      <c r="A30" s="22">
        <v>3</v>
      </c>
      <c r="B30" s="8" t="s">
        <v>18</v>
      </c>
      <c r="C30" s="9" t="s">
        <v>14</v>
      </c>
      <c r="D30" s="9">
        <v>1</v>
      </c>
      <c r="E30" s="32"/>
      <c r="F30" s="24">
        <f>ROUND((F26+F28+F29)*5%,0)</f>
        <v>9355</v>
      </c>
      <c r="G30" s="38" t="s">
        <v>19</v>
      </c>
    </row>
    <row r="31" spans="1:7" ht="42.75">
      <c r="A31" s="22">
        <v>4</v>
      </c>
      <c r="B31" s="8" t="s">
        <v>20</v>
      </c>
      <c r="C31" s="9" t="s">
        <v>14</v>
      </c>
      <c r="D31" s="9">
        <v>1</v>
      </c>
      <c r="E31" s="32"/>
      <c r="F31" s="24">
        <v>2000</v>
      </c>
      <c r="G31" s="47" t="s">
        <v>57</v>
      </c>
    </row>
    <row r="32" spans="1:7" ht="19.5">
      <c r="A32" s="66" t="s">
        <v>21</v>
      </c>
      <c r="B32" s="66"/>
      <c r="C32" s="66"/>
      <c r="D32" s="66"/>
      <c r="E32" s="66"/>
      <c r="F32" s="24">
        <f>SUM(F28:F31)</f>
        <v>26962</v>
      </c>
      <c r="G32" s="10"/>
    </row>
    <row r="33" spans="1:7" ht="19.5">
      <c r="A33" s="77" t="s">
        <v>22</v>
      </c>
      <c r="B33" s="77"/>
      <c r="C33" s="77"/>
      <c r="D33" s="77"/>
      <c r="E33" s="77"/>
      <c r="F33" s="33">
        <f>F26+F32</f>
        <v>198462</v>
      </c>
      <c r="G33" s="11"/>
    </row>
    <row r="34" spans="1:7" ht="19.5">
      <c r="A34" s="37" t="s">
        <v>23</v>
      </c>
      <c r="B34" s="78">
        <f>F33</f>
        <v>198462</v>
      </c>
      <c r="C34" s="78"/>
      <c r="D34" s="78"/>
      <c r="E34" s="78"/>
      <c r="F34" s="34" t="s">
        <v>24</v>
      </c>
      <c r="G34" s="35"/>
    </row>
    <row r="35" spans="1:7" ht="138" customHeight="1">
      <c r="A35" s="63" t="s">
        <v>25</v>
      </c>
      <c r="B35" s="63"/>
      <c r="C35" s="63"/>
      <c r="D35" s="63"/>
      <c r="E35" s="63"/>
      <c r="F35" s="63"/>
      <c r="G35" s="63"/>
    </row>
    <row r="36" spans="1:7" s="17" customFormat="1" ht="139.5" customHeight="1">
      <c r="A36" s="63" t="s">
        <v>26</v>
      </c>
      <c r="B36" s="63"/>
      <c r="C36" s="63"/>
      <c r="D36" s="63"/>
      <c r="E36" s="63"/>
      <c r="F36" s="63"/>
      <c r="G36" s="63"/>
    </row>
    <row r="37" spans="1:7" ht="16.5">
      <c r="A37" s="3"/>
      <c r="B37" s="3"/>
      <c r="C37" s="3"/>
      <c r="D37" s="4"/>
      <c r="E37" s="3"/>
      <c r="F37" s="5"/>
      <c r="G37" s="3"/>
    </row>
    <row r="38" spans="1:7" ht="16.5">
      <c r="A38" s="3"/>
      <c r="B38" s="3"/>
      <c r="C38" s="3"/>
      <c r="D38" s="4"/>
      <c r="E38" s="3"/>
      <c r="F38" s="5"/>
      <c r="G38" s="3"/>
    </row>
    <row r="39" spans="1:7" ht="16.5">
      <c r="A39" s="3"/>
      <c r="B39" s="3"/>
      <c r="C39" s="3"/>
      <c r="D39" s="4"/>
      <c r="E39" s="3"/>
      <c r="F39" s="5"/>
      <c r="G39" s="3"/>
    </row>
  </sheetData>
  <mergeCells count="14">
    <mergeCell ref="B34:E34"/>
    <mergeCell ref="A35:G35"/>
    <mergeCell ref="A36:G36"/>
    <mergeCell ref="A21:E21"/>
    <mergeCell ref="B22:G22"/>
    <mergeCell ref="A25:E25"/>
    <mergeCell ref="A26:E26"/>
    <mergeCell ref="B27:G27"/>
    <mergeCell ref="A32:E32"/>
    <mergeCell ref="B11:G11"/>
    <mergeCell ref="B5:G5"/>
    <mergeCell ref="B6:G6"/>
    <mergeCell ref="A10:E10"/>
    <mergeCell ref="A33:E33"/>
  </mergeCells>
  <phoneticPr fontId="1" type="noConversion"/>
  <pageMargins left="0.70866141732283472" right="0.70866141732283472" top="0.35433070866141736" bottom="0.15748031496062992" header="0.31496062992125984" footer="0.31496062992125984"/>
  <pageSetup paperSize="9" scale="84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標價清單</vt:lpstr>
      <vt:lpstr>估價單</vt:lpstr>
      <vt:lpstr>估價單!Print_Area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2025-09-01T06:12:54Z</dcterms:modified>
</cp:coreProperties>
</file>